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База Hettich\Продукты\Каталоги\Складские\Выдвижные ящики\ArciTech\Доп информация\"/>
    </mc:Choice>
  </mc:AlternateContent>
  <bookViews>
    <workbookView xWindow="0" yWindow="0" windowWidth="23265" windowHeight="10455" activeTab="1"/>
  </bookViews>
  <sheets>
    <sheet name="Раскрой ArciTech ДСтП" sheetId="1" r:id="rId1"/>
    <sheet name="Раскрой ArciTech мет. задняя ст" sheetId="4" r:id="rId2"/>
    <sheet name="Фиксированные данные" sheetId="2" state="hidden" r:id="rId3"/>
  </sheets>
  <definedNames>
    <definedName name="Высоты_коннекторов">'Фиксированные данные'!$B$2:$B$8</definedName>
    <definedName name="Номинальные_длинны">'Фиксированные данные'!$A$2:$A$9</definedName>
    <definedName name="_xlnm.Print_Area" localSheetId="0">'Раскрой ArciTech ДСтП'!$B$1:$K$30</definedName>
    <definedName name="_xlnm.Print_Area" localSheetId="1">'Раскрой ArciTech мет. задняя ст'!$B$1:$I$30</definedName>
    <definedName name="Толщина_ДСтП">'Фиксированные данные'!$C$2:$C$3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" i="4" l="1"/>
  <c r="I6" i="4"/>
  <c r="I7" i="4"/>
  <c r="I8" i="4"/>
  <c r="I9" i="4"/>
  <c r="I10" i="4"/>
  <c r="I4" i="4"/>
  <c r="K4" i="1"/>
  <c r="I4" i="1" s="1"/>
  <c r="K5" i="1"/>
  <c r="K6" i="1"/>
  <c r="K7" i="1"/>
  <c r="K8" i="1"/>
  <c r="K9" i="1"/>
  <c r="K10" i="1"/>
  <c r="G4" i="1" l="1"/>
  <c r="G5" i="4" l="1"/>
  <c r="H5" i="4"/>
  <c r="G6" i="4"/>
  <c r="H6" i="4"/>
  <c r="G7" i="4"/>
  <c r="H7" i="4"/>
  <c r="G8" i="4"/>
  <c r="H8" i="4"/>
  <c r="G9" i="4"/>
  <c r="H9" i="4"/>
  <c r="G10" i="4"/>
  <c r="H10" i="4"/>
  <c r="H4" i="4"/>
  <c r="G4" i="4"/>
  <c r="H4" i="1"/>
  <c r="J4" i="1"/>
  <c r="G6" i="1"/>
  <c r="H6" i="1"/>
  <c r="I6" i="1"/>
  <c r="J6" i="1"/>
  <c r="G7" i="1"/>
  <c r="H7" i="1"/>
  <c r="I7" i="1"/>
  <c r="J7" i="1"/>
  <c r="G8" i="1"/>
  <c r="H8" i="1"/>
  <c r="I8" i="1"/>
  <c r="J8" i="1"/>
  <c r="G9" i="1"/>
  <c r="H9" i="1"/>
  <c r="I9" i="1"/>
  <c r="J9" i="1"/>
  <c r="G10" i="1"/>
  <c r="H10" i="1"/>
  <c r="I10" i="1"/>
  <c r="J10" i="1"/>
  <c r="H5" i="1"/>
  <c r="J5" i="1"/>
  <c r="I5" i="1"/>
  <c r="G5" i="1"/>
</calcChain>
</file>

<file path=xl/sharedStrings.xml><?xml version="1.0" encoding="utf-8"?>
<sst xmlns="http://schemas.openxmlformats.org/spreadsheetml/2006/main" count="31" uniqueCount="26">
  <si>
    <t>Высота коннекторов задней стенки</t>
  </si>
  <si>
    <t>Параметры ящиков</t>
  </si>
  <si>
    <t>Высота задней стенки</t>
  </si>
  <si>
    <t>Размеры деталей</t>
  </si>
  <si>
    <t>Номинальные длинны</t>
  </si>
  <si>
    <t>Высоты коннекторов</t>
  </si>
  <si>
    <t>Толщина ДСтП</t>
  </si>
  <si>
    <t xml:space="preserve">Номинальная длина NL, мм </t>
  </si>
  <si>
    <t>Проем корпуса 
LB, мм</t>
  </si>
  <si>
    <t>Ширина дна ящика 
B, мм</t>
  </si>
  <si>
    <t>Длина дна ящика 
A, мм</t>
  </si>
  <si>
    <t>Высота задней стенки 
D, мм</t>
  </si>
  <si>
    <t>Ширина задней стенки 
C, мм</t>
  </si>
  <si>
    <r>
      <t xml:space="preserve">Расчет раскроя деталей ArciTech от Hettich
</t>
    </r>
    <r>
      <rPr>
        <b/>
        <sz val="16"/>
        <color theme="1"/>
        <rFont val="Arial"/>
        <family val="2"/>
        <charset val="204"/>
      </rPr>
      <t>Задняя стенка ДСтП</t>
    </r>
  </si>
  <si>
    <r>
      <t xml:space="preserve">Расчет раскроя деталей ArciTech от Hettich
</t>
    </r>
    <r>
      <rPr>
        <b/>
        <sz val="16"/>
        <color theme="1"/>
        <rFont val="Arial"/>
        <family val="2"/>
        <charset val="204"/>
      </rPr>
      <t>Задняя стенка металлическая</t>
    </r>
  </si>
  <si>
    <t>Длина дна 
ящика 
A, мм</t>
  </si>
  <si>
    <t>Размеры дна</t>
  </si>
  <si>
    <t>Толщина ДСтП дна</t>
  </si>
  <si>
    <t>Толщина ДСтП деталей, мм</t>
  </si>
  <si>
    <t xml:space="preserve">Номинальная длина 
NL, мм </t>
  </si>
  <si>
    <t>Толщина боковин корпуса тумбы, 
KD мм</t>
  </si>
  <si>
    <t>Толщина ДСтП корпуса</t>
  </si>
  <si>
    <t>EB</t>
  </si>
  <si>
    <t>Монтажное расстояние 
EB, мм</t>
  </si>
  <si>
    <r>
      <t xml:space="preserve">
</t>
    </r>
    <r>
      <rPr>
        <b/>
        <sz val="11"/>
        <color theme="1"/>
        <rFont val="Calibri"/>
        <family val="2"/>
        <charset val="204"/>
        <scheme val="minor"/>
      </rPr>
      <t>Рекомендуемая толщина ДСтП для деталей ящика 16 мм. При применении плиты 18 мм запрашивайте инстукцию у дилера Hettich.</t>
    </r>
    <r>
      <rPr>
        <sz val="11"/>
        <color theme="1"/>
        <rFont val="Calibri"/>
        <family val="2"/>
        <charset val="204"/>
        <scheme val="minor"/>
      </rPr>
      <t xml:space="preserve">
По данной таблице можно рассчитать и длину алюминиевой задней стенки идущей на заказ. Её длина соответствует ширине задней стенки из ДСтП.</t>
    </r>
  </si>
  <si>
    <t xml:space="preserve">
Рекомендуемая толщина ДСтП для деталей ящика 16 мм. При применении плиты 18 мм запрашивайте инстукцию у дилера Hettich.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</si>
</sst>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20"/>
      <color theme="1"/>
      <name val="Arial"/>
      <family val="2"/>
      <charset val="204"/>
    </font>
    <font>
      <b/>
      <sz val="14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b/>
      <sz val="16"/>
      <color theme="1"/>
      <name val="Arial"/>
      <family val="2"/>
      <charset val="204"/>
    </font>
    <font>
      <b/>
      <sz val="12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/>
      <diagonal/>
    </border>
    <border>
      <left style="medium">
        <color auto="1"/>
      </left>
      <right style="thick">
        <color auto="1"/>
      </right>
      <top/>
      <bottom/>
      <diagonal/>
    </border>
    <border>
      <left style="medium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18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2" borderId="14" xfId="0" applyFont="1" applyFill="1" applyBorder="1" applyAlignment="1" applyProtection="1">
      <alignment horizontal="center" vertical="center"/>
      <protection locked="0"/>
    </xf>
    <xf numFmtId="0" fontId="5" fillId="0" borderId="18" xfId="0" applyFont="1" applyBorder="1" applyAlignment="1" applyProtection="1">
      <alignment horizontal="center" vertical="center"/>
      <protection hidden="1"/>
    </xf>
    <xf numFmtId="0" fontId="5" fillId="0" borderId="3" xfId="0" applyFont="1" applyBorder="1" applyAlignment="1" applyProtection="1">
      <alignment horizontal="center" vertical="center"/>
      <protection hidden="1"/>
    </xf>
    <xf numFmtId="0" fontId="5" fillId="0" borderId="15" xfId="0" applyFont="1" applyBorder="1" applyAlignment="1" applyProtection="1">
      <alignment horizontal="center" vertical="center"/>
      <protection hidden="1"/>
    </xf>
    <xf numFmtId="0" fontId="3" fillId="3" borderId="17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19" xfId="0" applyBorder="1" applyAlignment="1">
      <alignment horizontal="left" vertical="top" wrapText="1"/>
    </xf>
    <xf numFmtId="0" fontId="0" fillId="0" borderId="19" xfId="0" applyBorder="1" applyAlignment="1">
      <alignment horizontal="left" vertical="top"/>
    </xf>
    <xf numFmtId="0" fontId="0" fillId="0" borderId="16" xfId="0" applyBorder="1" applyAlignment="1">
      <alignment horizontal="left" vertical="top"/>
    </xf>
    <xf numFmtId="0" fontId="4" fillId="0" borderId="20" xfId="0" applyFont="1" applyBorder="1" applyAlignment="1">
      <alignment horizontal="center" vertical="center" wrapText="1"/>
    </xf>
    <xf numFmtId="0" fontId="5" fillId="2" borderId="14" xfId="0" applyNumberFormat="1" applyFont="1" applyFill="1" applyBorder="1" applyAlignment="1" applyProtection="1">
      <alignment horizontal="center" vertical="center"/>
      <protection locked="0"/>
    </xf>
    <xf numFmtId="0" fontId="3" fillId="3" borderId="21" xfId="0" applyFont="1" applyFill="1" applyBorder="1" applyAlignment="1">
      <alignment horizontal="center" vertical="center"/>
    </xf>
    <xf numFmtId="0" fontId="4" fillId="3" borderId="22" xfId="0" applyFont="1" applyFill="1" applyBorder="1" applyAlignment="1">
      <alignment horizontal="center" vertical="center" wrapText="1"/>
    </xf>
    <xf numFmtId="0" fontId="4" fillId="3" borderId="23" xfId="0" applyFont="1" applyFill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/>
    </xf>
    <xf numFmtId="0" fontId="0" fillId="0" borderId="19" xfId="0" applyBorder="1"/>
    <xf numFmtId="0" fontId="0" fillId="0" borderId="16" xfId="0" applyBorder="1" applyAlignment="1">
      <alignment horizontal="left" vertical="top" wrapText="1"/>
    </xf>
    <xf numFmtId="0" fontId="2" fillId="0" borderId="1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647700</xdr:colOff>
      <xdr:row>10</xdr:row>
      <xdr:rowOff>114301</xdr:rowOff>
    </xdr:from>
    <xdr:to>
      <xdr:col>4</xdr:col>
      <xdr:colOff>238125</xdr:colOff>
      <xdr:row>28</xdr:row>
      <xdr:rowOff>127183</xdr:rowOff>
    </xdr:to>
    <xdr:pic>
      <xdr:nvPicPr>
        <xdr:cNvPr id="2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7300" y="3581401"/>
          <a:ext cx="2943225" cy="34514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104775</xdr:colOff>
      <xdr:row>10</xdr:row>
      <xdr:rowOff>149012</xdr:rowOff>
    </xdr:from>
    <xdr:to>
      <xdr:col>9</xdr:col>
      <xdr:colOff>542924</xdr:colOff>
      <xdr:row>24</xdr:row>
      <xdr:rowOff>76200</xdr:rowOff>
    </xdr:to>
    <xdr:pic>
      <xdr:nvPicPr>
        <xdr:cNvPr id="3" name="Рисунок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67375" y="4111412"/>
          <a:ext cx="2724149" cy="26037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619125</xdr:colOff>
      <xdr:row>24</xdr:row>
      <xdr:rowOff>180974</xdr:rowOff>
    </xdr:from>
    <xdr:to>
      <xdr:col>10</xdr:col>
      <xdr:colOff>495300</xdr:colOff>
      <xdr:row>28</xdr:row>
      <xdr:rowOff>123825</xdr:rowOff>
    </xdr:to>
    <xdr:sp macro="" textlink="">
      <xdr:nvSpPr>
        <xdr:cNvPr id="4" name="TextBox 3"/>
        <xdr:cNvSpPr txBox="1"/>
      </xdr:nvSpPr>
      <xdr:spPr>
        <a:xfrm>
          <a:off x="4581525" y="6819899"/>
          <a:ext cx="4552950" cy="7048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При применении плиты толщиной 18 мм ширина дна остается такой же как и при применении плиты 16 мм, но в ней выбираются четверти </a:t>
          </a:r>
          <a:r>
            <a:rPr lang="ru-RU" sz="1100" b="1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24х2 </a:t>
          </a:r>
          <a:r>
            <a:rPr lang="ru-RU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мм с обоих сторон.</a:t>
          </a:r>
          <a:endParaRPr lang="ru-RU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647700</xdr:colOff>
      <xdr:row>10</xdr:row>
      <xdr:rowOff>114301</xdr:rowOff>
    </xdr:from>
    <xdr:to>
      <xdr:col>3</xdr:col>
      <xdr:colOff>1019175</xdr:colOff>
      <xdr:row>28</xdr:row>
      <xdr:rowOff>127183</xdr:rowOff>
    </xdr:to>
    <xdr:pic>
      <xdr:nvPicPr>
        <xdr:cNvPr id="2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7300" y="3581401"/>
          <a:ext cx="2943225" cy="34514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447675</xdr:colOff>
      <xdr:row>10</xdr:row>
      <xdr:rowOff>149012</xdr:rowOff>
    </xdr:from>
    <xdr:to>
      <xdr:col>7</xdr:col>
      <xdr:colOff>959213</xdr:colOff>
      <xdr:row>23</xdr:row>
      <xdr:rowOff>0</xdr:rowOff>
    </xdr:to>
    <xdr:pic>
      <xdr:nvPicPr>
        <xdr:cNvPr id="3" name="Рисунок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57850" y="4159037"/>
          <a:ext cx="2445113" cy="23370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495300</xdr:colOff>
      <xdr:row>23</xdr:row>
      <xdr:rowOff>104774</xdr:rowOff>
    </xdr:from>
    <xdr:to>
      <xdr:col>8</xdr:col>
      <xdr:colOff>495300</xdr:colOff>
      <xdr:row>28</xdr:row>
      <xdr:rowOff>171450</xdr:rowOff>
    </xdr:to>
    <xdr:sp macro="" textlink="">
      <xdr:nvSpPr>
        <xdr:cNvPr id="4" name="TextBox 3"/>
        <xdr:cNvSpPr txBox="1"/>
      </xdr:nvSpPr>
      <xdr:spPr>
        <a:xfrm>
          <a:off x="4848225" y="6600824"/>
          <a:ext cx="3981450" cy="10191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При применении плиты толщиной 18 мм ширина дна остается такой же как и при применении плиты 16 мм, но в ней выбираются четверти </a:t>
          </a:r>
          <a:r>
            <a:rPr lang="ru-RU" sz="1100" b="1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24х2 </a:t>
          </a:r>
          <a:r>
            <a:rPr lang="ru-RU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мм с обоих сторон, сзади четверть </a:t>
          </a:r>
          <a:r>
            <a:rPr lang="ru-RU" sz="1100" b="1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9х2</a:t>
          </a:r>
          <a:r>
            <a:rPr lang="ru-RU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 мм.</a:t>
          </a:r>
          <a:endParaRPr lang="ru-RU" sz="1100"/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31"/>
  <sheetViews>
    <sheetView zoomScaleNormal="100" workbookViewId="0">
      <selection activeCell="B1" sqref="B1:K1"/>
    </sheetView>
  </sheetViews>
  <sheetFormatPr defaultRowHeight="15" x14ac:dyDescent="0.25"/>
  <cols>
    <col min="2" max="2" width="18.140625" customWidth="1"/>
    <col min="3" max="3" width="17.5703125" customWidth="1"/>
    <col min="4" max="4" width="14.5703125" customWidth="1"/>
    <col min="5" max="5" width="12.28515625" customWidth="1"/>
    <col min="6" max="6" width="11.7109375" customWidth="1"/>
    <col min="7" max="7" width="11.28515625" customWidth="1"/>
    <col min="8" max="8" width="11.5703125" customWidth="1"/>
    <col min="9" max="9" width="11.42578125" customWidth="1"/>
    <col min="10" max="10" width="11.85546875" customWidth="1"/>
  </cols>
  <sheetData>
    <row r="1" spans="2:11" ht="54.75" customHeight="1" thickBot="1" x14ac:dyDescent="0.3">
      <c r="B1" s="36" t="s">
        <v>13</v>
      </c>
      <c r="C1" s="36"/>
      <c r="D1" s="36"/>
      <c r="E1" s="36"/>
      <c r="F1" s="36"/>
      <c r="G1" s="36"/>
      <c r="H1" s="36"/>
      <c r="I1" s="36"/>
      <c r="J1" s="36"/>
      <c r="K1" s="36"/>
    </row>
    <row r="2" spans="2:11" ht="56.25" customHeight="1" thickTop="1" x14ac:dyDescent="0.25">
      <c r="B2" s="23" t="s">
        <v>1</v>
      </c>
      <c r="C2" s="24"/>
      <c r="D2" s="24"/>
      <c r="E2" s="24"/>
      <c r="F2" s="24"/>
      <c r="G2" s="15" t="s">
        <v>3</v>
      </c>
      <c r="H2" s="16"/>
      <c r="I2" s="16"/>
      <c r="J2" s="30"/>
      <c r="K2" s="31" t="s">
        <v>23</v>
      </c>
    </row>
    <row r="3" spans="2:11" ht="80.25" customHeight="1" thickBot="1" x14ac:dyDescent="0.3">
      <c r="B3" s="3" t="s">
        <v>19</v>
      </c>
      <c r="C3" s="2" t="s">
        <v>0</v>
      </c>
      <c r="D3" s="2" t="s">
        <v>8</v>
      </c>
      <c r="E3" s="28" t="s">
        <v>20</v>
      </c>
      <c r="F3" s="4" t="s">
        <v>18</v>
      </c>
      <c r="G3" s="7" t="s">
        <v>9</v>
      </c>
      <c r="H3" s="6" t="s">
        <v>10</v>
      </c>
      <c r="I3" s="5" t="s">
        <v>12</v>
      </c>
      <c r="J3" s="6" t="s">
        <v>11</v>
      </c>
      <c r="K3" s="32"/>
    </row>
    <row r="4" spans="2:11" ht="17.25" thickTop="1" thickBot="1" x14ac:dyDescent="0.3">
      <c r="B4" s="8">
        <v>500</v>
      </c>
      <c r="C4" s="9">
        <v>94</v>
      </c>
      <c r="D4" s="10">
        <v>864</v>
      </c>
      <c r="E4" s="29">
        <v>18</v>
      </c>
      <c r="F4" s="11">
        <v>16</v>
      </c>
      <c r="G4" s="12">
        <f>IF(D4&lt;116," ",D4-2*K4-52)</f>
        <v>786</v>
      </c>
      <c r="H4" s="13">
        <f>IF(B4&lt;1," ",IF(F4=16,B4-25,B4-8))</f>
        <v>475</v>
      </c>
      <c r="I4" s="14">
        <f>IF(D4&lt;116," ",D4-2*K4-64)</f>
        <v>774</v>
      </c>
      <c r="J4" s="13">
        <f>IF(C4&lt;1," ",IF(F4=16,C4-10,C4-26))</f>
        <v>84</v>
      </c>
      <c r="K4" s="33">
        <f>IF(E4&lt;1," ",VLOOKUP(E4,'Фиксированные данные'!D2:E4,2,0))</f>
        <v>13</v>
      </c>
    </row>
    <row r="5" spans="2:11" ht="17.25" thickTop="1" thickBot="1" x14ac:dyDescent="0.3">
      <c r="B5" s="8"/>
      <c r="C5" s="9"/>
      <c r="D5" s="10"/>
      <c r="E5" s="29"/>
      <c r="F5" s="11">
        <v>16</v>
      </c>
      <c r="G5" s="12" t="str">
        <f>IF(D5&lt;116," ",D5-2*13-52)</f>
        <v xml:space="preserve"> </v>
      </c>
      <c r="H5" s="13" t="str">
        <f>IF(B5&lt;1," ",IF(F5=16,B5-25,B5-8))</f>
        <v xml:space="preserve"> </v>
      </c>
      <c r="I5" s="14" t="str">
        <f>IF(D5&lt;116," ",D5-2*13-64)</f>
        <v xml:space="preserve"> </v>
      </c>
      <c r="J5" s="13" t="str">
        <f>IF(C5&lt;1," ",IF(F5=16,C5-10,C5-26))</f>
        <v xml:space="preserve"> </v>
      </c>
      <c r="K5" s="33" t="str">
        <f>IF(E5&lt;1," ",VLOOKUP(E5,'Фиксированные данные'!D3:E5,2,0))</f>
        <v xml:space="preserve"> </v>
      </c>
    </row>
    <row r="6" spans="2:11" ht="17.25" thickTop="1" thickBot="1" x14ac:dyDescent="0.3">
      <c r="B6" s="8"/>
      <c r="C6" s="9"/>
      <c r="D6" s="10"/>
      <c r="E6" s="29"/>
      <c r="F6" s="11">
        <v>16</v>
      </c>
      <c r="G6" s="12" t="str">
        <f t="shared" ref="G6:G10" si="0">IF(D6&lt;116," ",D6-2*13-52)</f>
        <v xml:space="preserve"> </v>
      </c>
      <c r="H6" s="13" t="str">
        <f t="shared" ref="H6:H10" si="1">IF(B6&lt;1," ",IF(F6=16,B6-25,B6-8))</f>
        <v xml:space="preserve"> </v>
      </c>
      <c r="I6" s="14" t="str">
        <f t="shared" ref="I6:I10" si="2">IF(D6&lt;116," ",D6-2*13-64)</f>
        <v xml:space="preserve"> </v>
      </c>
      <c r="J6" s="13" t="str">
        <f t="shared" ref="J6:J10" si="3">IF(C6&lt;1," ",IF(F6=16,C6-10,C6-26))</f>
        <v xml:space="preserve"> </v>
      </c>
      <c r="K6" s="33" t="str">
        <f>IF(E6&lt;1," ",VLOOKUP(E6,'Фиксированные данные'!D4:E6,2,0))</f>
        <v xml:space="preserve"> </v>
      </c>
    </row>
    <row r="7" spans="2:11" ht="17.25" thickTop="1" thickBot="1" x14ac:dyDescent="0.3">
      <c r="B7" s="8"/>
      <c r="C7" s="9"/>
      <c r="D7" s="10"/>
      <c r="E7" s="29"/>
      <c r="F7" s="11">
        <v>16</v>
      </c>
      <c r="G7" s="12" t="str">
        <f t="shared" si="0"/>
        <v xml:space="preserve"> </v>
      </c>
      <c r="H7" s="13" t="str">
        <f t="shared" si="1"/>
        <v xml:space="preserve"> </v>
      </c>
      <c r="I7" s="14" t="str">
        <f t="shared" si="2"/>
        <v xml:space="preserve"> </v>
      </c>
      <c r="J7" s="13" t="str">
        <f t="shared" si="3"/>
        <v xml:space="preserve"> </v>
      </c>
      <c r="K7" s="33" t="str">
        <f>IF(E7&lt;1," ",VLOOKUP(E7,'Фиксированные данные'!D5:E7,2,0))</f>
        <v xml:space="preserve"> </v>
      </c>
    </row>
    <row r="8" spans="2:11" ht="17.25" thickTop="1" thickBot="1" x14ac:dyDescent="0.3">
      <c r="B8" s="8"/>
      <c r="C8" s="9"/>
      <c r="D8" s="10"/>
      <c r="E8" s="29"/>
      <c r="F8" s="11">
        <v>16</v>
      </c>
      <c r="G8" s="12" t="str">
        <f t="shared" si="0"/>
        <v xml:space="preserve"> </v>
      </c>
      <c r="H8" s="13" t="str">
        <f t="shared" si="1"/>
        <v xml:space="preserve"> </v>
      </c>
      <c r="I8" s="14" t="str">
        <f t="shared" si="2"/>
        <v xml:space="preserve"> </v>
      </c>
      <c r="J8" s="13" t="str">
        <f t="shared" si="3"/>
        <v xml:space="preserve"> </v>
      </c>
      <c r="K8" s="33" t="str">
        <f>IF(E8&lt;1," ",VLOOKUP(E8,'Фиксированные данные'!D6:E8,2,0))</f>
        <v xml:space="preserve"> </v>
      </c>
    </row>
    <row r="9" spans="2:11" ht="17.25" thickTop="1" thickBot="1" x14ac:dyDescent="0.3">
      <c r="B9" s="8"/>
      <c r="C9" s="9"/>
      <c r="D9" s="10"/>
      <c r="E9" s="29"/>
      <c r="F9" s="11">
        <v>16</v>
      </c>
      <c r="G9" s="12" t="str">
        <f t="shared" si="0"/>
        <v xml:space="preserve"> </v>
      </c>
      <c r="H9" s="13" t="str">
        <f t="shared" si="1"/>
        <v xml:space="preserve"> </v>
      </c>
      <c r="I9" s="14" t="str">
        <f t="shared" si="2"/>
        <v xml:space="preserve"> </v>
      </c>
      <c r="J9" s="13" t="str">
        <f t="shared" si="3"/>
        <v xml:space="preserve"> </v>
      </c>
      <c r="K9" s="33" t="str">
        <f>IF(E9&lt;1," ",VLOOKUP(E9,'Фиксированные данные'!D7:E9,2,0))</f>
        <v xml:space="preserve"> </v>
      </c>
    </row>
    <row r="10" spans="2:11" ht="17.25" thickTop="1" thickBot="1" x14ac:dyDescent="0.3">
      <c r="B10" s="8"/>
      <c r="C10" s="9"/>
      <c r="D10" s="10"/>
      <c r="E10" s="29"/>
      <c r="F10" s="11">
        <v>16</v>
      </c>
      <c r="G10" s="12" t="str">
        <f t="shared" si="0"/>
        <v xml:space="preserve"> </v>
      </c>
      <c r="H10" s="13" t="str">
        <f t="shared" si="1"/>
        <v xml:space="preserve"> </v>
      </c>
      <c r="I10" s="14" t="str">
        <f t="shared" si="2"/>
        <v xml:space="preserve"> </v>
      </c>
      <c r="J10" s="13" t="str">
        <f t="shared" si="3"/>
        <v xml:space="preserve"> </v>
      </c>
      <c r="K10" s="33" t="str">
        <f>IF(E10&lt;1," ",VLOOKUP(E10,'Фиксированные данные'!D8:E10,2,0))</f>
        <v xml:space="preserve"> </v>
      </c>
    </row>
    <row r="11" spans="2:11" ht="15.75" thickTop="1" x14ac:dyDescent="0.25">
      <c r="B11" s="17"/>
      <c r="C11" s="18"/>
      <c r="D11" s="18"/>
      <c r="E11" s="18"/>
      <c r="F11" s="18"/>
      <c r="G11" s="18"/>
      <c r="H11" s="18"/>
      <c r="I11" s="18"/>
      <c r="J11" s="18"/>
      <c r="K11" s="19"/>
    </row>
    <row r="12" spans="2:11" x14ac:dyDescent="0.25">
      <c r="B12" s="17"/>
      <c r="C12" s="18"/>
      <c r="D12" s="18"/>
      <c r="E12" s="18"/>
      <c r="F12" s="18"/>
      <c r="G12" s="18"/>
      <c r="H12" s="18"/>
      <c r="I12" s="18"/>
      <c r="J12" s="18"/>
      <c r="K12" s="19"/>
    </row>
    <row r="13" spans="2:11" x14ac:dyDescent="0.25">
      <c r="B13" s="17"/>
      <c r="C13" s="18"/>
      <c r="D13" s="18"/>
      <c r="E13" s="18"/>
      <c r="F13" s="18"/>
      <c r="G13" s="18"/>
      <c r="H13" s="18"/>
      <c r="I13" s="18"/>
      <c r="J13" s="18"/>
      <c r="K13" s="19"/>
    </row>
    <row r="14" spans="2:11" x14ac:dyDescent="0.25">
      <c r="B14" s="17"/>
      <c r="C14" s="18"/>
      <c r="D14" s="18"/>
      <c r="E14" s="18"/>
      <c r="F14" s="18"/>
      <c r="G14" s="18"/>
      <c r="H14" s="18"/>
      <c r="I14" s="18"/>
      <c r="J14" s="18"/>
      <c r="K14" s="19"/>
    </row>
    <row r="15" spans="2:11" x14ac:dyDescent="0.25">
      <c r="B15" s="17"/>
      <c r="C15" s="18"/>
      <c r="D15" s="18"/>
      <c r="E15" s="18"/>
      <c r="F15" s="18"/>
      <c r="G15" s="18"/>
      <c r="H15" s="18"/>
      <c r="I15" s="18"/>
      <c r="J15" s="18"/>
      <c r="K15" s="19"/>
    </row>
    <row r="16" spans="2:11" x14ac:dyDescent="0.25">
      <c r="B16" s="17"/>
      <c r="C16" s="18"/>
      <c r="D16" s="18"/>
      <c r="E16" s="18"/>
      <c r="F16" s="18"/>
      <c r="G16" s="18"/>
      <c r="H16" s="18"/>
      <c r="I16" s="18"/>
      <c r="J16" s="18"/>
      <c r="K16" s="19"/>
    </row>
    <row r="17" spans="2:11" x14ac:dyDescent="0.25">
      <c r="B17" s="17"/>
      <c r="C17" s="18"/>
      <c r="D17" s="18"/>
      <c r="E17" s="18"/>
      <c r="F17" s="18"/>
      <c r="G17" s="18"/>
      <c r="H17" s="18"/>
      <c r="I17" s="18"/>
      <c r="J17" s="18"/>
      <c r="K17" s="19"/>
    </row>
    <row r="18" spans="2:11" x14ac:dyDescent="0.25">
      <c r="B18" s="17"/>
      <c r="C18" s="18"/>
      <c r="D18" s="18"/>
      <c r="E18" s="18"/>
      <c r="F18" s="18"/>
      <c r="G18" s="18"/>
      <c r="H18" s="18"/>
      <c r="I18" s="18"/>
      <c r="J18" s="18"/>
      <c r="K18" s="19"/>
    </row>
    <row r="19" spans="2:11" x14ac:dyDescent="0.25">
      <c r="B19" s="17"/>
      <c r="C19" s="18"/>
      <c r="D19" s="18"/>
      <c r="E19" s="18"/>
      <c r="F19" s="18"/>
      <c r="G19" s="18"/>
      <c r="H19" s="18"/>
      <c r="I19" s="18"/>
      <c r="J19" s="18"/>
      <c r="K19" s="19"/>
    </row>
    <row r="20" spans="2:11" x14ac:dyDescent="0.25">
      <c r="B20" s="17"/>
      <c r="C20" s="18"/>
      <c r="D20" s="18"/>
      <c r="E20" s="18"/>
      <c r="F20" s="18"/>
      <c r="G20" s="18"/>
      <c r="H20" s="18"/>
      <c r="I20" s="18"/>
      <c r="J20" s="18"/>
      <c r="K20" s="19"/>
    </row>
    <row r="21" spans="2:11" x14ac:dyDescent="0.25">
      <c r="B21" s="17"/>
      <c r="C21" s="18"/>
      <c r="D21" s="18"/>
      <c r="E21" s="18"/>
      <c r="F21" s="18"/>
      <c r="G21" s="18"/>
      <c r="H21" s="18"/>
      <c r="I21" s="18"/>
      <c r="J21" s="18"/>
      <c r="K21" s="19"/>
    </row>
    <row r="22" spans="2:11" x14ac:dyDescent="0.25">
      <c r="B22" s="17"/>
      <c r="C22" s="18"/>
      <c r="D22" s="18"/>
      <c r="E22" s="18"/>
      <c r="F22" s="18"/>
      <c r="G22" s="18"/>
      <c r="H22" s="18"/>
      <c r="I22" s="18"/>
      <c r="J22" s="18"/>
      <c r="K22" s="19"/>
    </row>
    <row r="23" spans="2:11" x14ac:dyDescent="0.25">
      <c r="B23" s="17"/>
      <c r="C23" s="18"/>
      <c r="D23" s="18"/>
      <c r="E23" s="18"/>
      <c r="F23" s="18"/>
      <c r="G23" s="18"/>
      <c r="H23" s="18"/>
      <c r="I23" s="18"/>
      <c r="J23" s="18"/>
      <c r="K23" s="19"/>
    </row>
    <row r="24" spans="2:11" x14ac:dyDescent="0.25">
      <c r="B24" s="17"/>
      <c r="C24" s="18"/>
      <c r="D24" s="18"/>
      <c r="E24" s="18"/>
      <c r="F24" s="18"/>
      <c r="G24" s="18"/>
      <c r="H24" s="18"/>
      <c r="I24" s="18"/>
      <c r="J24" s="18"/>
      <c r="K24" s="19"/>
    </row>
    <row r="25" spans="2:11" x14ac:dyDescent="0.25">
      <c r="B25" s="17"/>
      <c r="C25" s="18"/>
      <c r="D25" s="18"/>
      <c r="E25" s="18"/>
      <c r="F25" s="18"/>
      <c r="G25" s="18"/>
      <c r="H25" s="18"/>
      <c r="I25" s="18"/>
      <c r="J25" s="18"/>
      <c r="K25" s="19"/>
    </row>
    <row r="26" spans="2:11" x14ac:dyDescent="0.25">
      <c r="B26" s="17"/>
      <c r="C26" s="18"/>
      <c r="D26" s="18"/>
      <c r="E26" s="18"/>
      <c r="F26" s="18"/>
      <c r="G26" s="18"/>
      <c r="H26" s="18"/>
      <c r="I26" s="18"/>
      <c r="J26" s="18"/>
      <c r="K26" s="19"/>
    </row>
    <row r="27" spans="2:11" x14ac:dyDescent="0.25">
      <c r="B27" s="17"/>
      <c r="C27" s="18"/>
      <c r="D27" s="18"/>
      <c r="E27" s="18"/>
      <c r="F27" s="18"/>
      <c r="G27" s="18"/>
      <c r="H27" s="18"/>
      <c r="I27" s="18"/>
      <c r="J27" s="18"/>
      <c r="K27" s="19"/>
    </row>
    <row r="28" spans="2:11" x14ac:dyDescent="0.25">
      <c r="B28" s="17"/>
      <c r="C28" s="18"/>
      <c r="D28" s="18"/>
      <c r="E28" s="18"/>
      <c r="F28" s="18"/>
      <c r="G28" s="18"/>
      <c r="H28" s="18"/>
      <c r="I28" s="18"/>
      <c r="J28" s="18"/>
      <c r="K28" s="19"/>
    </row>
    <row r="29" spans="2:11" ht="15.75" thickBot="1" x14ac:dyDescent="0.3">
      <c r="B29" s="20"/>
      <c r="C29" s="21"/>
      <c r="D29" s="21"/>
      <c r="E29" s="21"/>
      <c r="F29" s="21"/>
      <c r="G29" s="21"/>
      <c r="H29" s="21"/>
      <c r="I29" s="21"/>
      <c r="J29" s="21"/>
      <c r="K29" s="22"/>
    </row>
    <row r="30" spans="2:11" ht="96.75" customHeight="1" thickTop="1" thickBot="1" x14ac:dyDescent="0.3">
      <c r="B30" s="25" t="s">
        <v>24</v>
      </c>
      <c r="C30" s="26"/>
      <c r="D30" s="26"/>
      <c r="E30" s="26"/>
      <c r="F30" s="26"/>
      <c r="G30" s="26"/>
      <c r="H30" s="26"/>
      <c r="I30" s="26"/>
      <c r="J30" s="26"/>
      <c r="K30" s="34"/>
    </row>
    <row r="31" spans="2:11" ht="15.75" thickTop="1" x14ac:dyDescent="0.25"/>
  </sheetData>
  <sheetProtection password="EA48" sheet="1" objects="1" scenarios="1" insertRows="0"/>
  <mergeCells count="6">
    <mergeCell ref="K2:K3"/>
    <mergeCell ref="B11:K29"/>
    <mergeCell ref="B1:K1"/>
    <mergeCell ref="G2:J2"/>
    <mergeCell ref="B2:F2"/>
    <mergeCell ref="B30:J30"/>
  </mergeCells>
  <dataValidations count="5">
    <dataValidation type="list" allowBlank="1" showInputMessage="1" showErrorMessage="1" sqref="B4:B10">
      <formula1>Номинальные_длинны</formula1>
    </dataValidation>
    <dataValidation type="list" allowBlank="1" showInputMessage="1" showErrorMessage="1" sqref="C4:C10">
      <formula1>Высоты_коннекторов</formula1>
    </dataValidation>
    <dataValidation type="list" allowBlank="1" showInputMessage="1" showErrorMessage="1" sqref="F4">
      <formula1>Толщина_ДСтП</formula1>
    </dataValidation>
    <dataValidation type="decimal" allowBlank="1" showErrorMessage="1" error="Только число от 164 до 1164" sqref="D4:D10 E5:E10">
      <formula1>164</formula1>
      <formula2>1164</formula2>
    </dataValidation>
    <dataValidation type="list" allowBlank="1" showInputMessage="1" showErrorMessage="1" prompt="Обязательно укажите толщину" sqref="F5:F10">
      <formula1>Толщина_ДСтП</formula1>
    </dataValidation>
  </dataValidations>
  <pageMargins left="0.70866141732283472" right="0.70866141732283472" top="0.74803149606299213" bottom="0.74803149606299213" header="0.31496062992125984" footer="0.31496062992125984"/>
  <pageSetup paperSize="9" scale="67" orientation="portrait" verticalDpi="0" r:id="rId1"/>
  <headerFooter>
    <oddHeader>&amp;L&amp;F&amp;R&amp;D</oddHeader>
    <oddFooter>&amp;LУП "Еврофурнитех"
т. +375 17 286 28 24, 256 90 60&amp;RПредставительство "Hettich"
т.  +375 17 270 88 50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error="Только число от 164 до 1164" prompt="Значение используется только для выбора вылета направляющей Actro - монтажное расстояние EB.">
          <x14:formula1>
            <xm:f>'Фиксированные данные'!$D$2:$D$4</xm:f>
          </x14:formula1>
          <xm:sqref>E4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30"/>
  <sheetViews>
    <sheetView tabSelected="1" zoomScaleNormal="100" workbookViewId="0">
      <selection activeCell="F4" sqref="F4"/>
    </sheetView>
  </sheetViews>
  <sheetFormatPr defaultRowHeight="15" x14ac:dyDescent="0.25"/>
  <cols>
    <col min="2" max="2" width="18.140625" customWidth="1"/>
    <col min="3" max="3" width="20.42578125" customWidth="1"/>
    <col min="4" max="4" width="17.5703125" customWidth="1"/>
    <col min="5" max="5" width="12.85546875" customWidth="1"/>
    <col min="6" max="6" width="11.7109375" customWidth="1"/>
    <col min="7" max="7" width="17.28515625" customWidth="1"/>
    <col min="8" max="8" width="17.85546875" customWidth="1"/>
  </cols>
  <sheetData>
    <row r="1" spans="2:9" ht="56.25" customHeight="1" thickBot="1" x14ac:dyDescent="0.3">
      <c r="B1" s="36" t="s">
        <v>14</v>
      </c>
      <c r="C1" s="36"/>
      <c r="D1" s="36"/>
      <c r="E1" s="36"/>
      <c r="F1" s="36"/>
      <c r="G1" s="36"/>
      <c r="H1" s="36"/>
      <c r="I1" s="36"/>
    </row>
    <row r="2" spans="2:9" ht="56.25" customHeight="1" thickTop="1" x14ac:dyDescent="0.25">
      <c r="B2" s="23" t="s">
        <v>1</v>
      </c>
      <c r="C2" s="24"/>
      <c r="D2" s="24"/>
      <c r="E2" s="24"/>
      <c r="F2" s="24"/>
      <c r="G2" s="15" t="s">
        <v>16</v>
      </c>
      <c r="H2" s="30"/>
      <c r="I2" s="31" t="s">
        <v>23</v>
      </c>
    </row>
    <row r="3" spans="2:9" ht="82.5" customHeight="1" thickBot="1" x14ac:dyDescent="0.3">
      <c r="B3" s="3" t="s">
        <v>7</v>
      </c>
      <c r="C3" s="2" t="s">
        <v>2</v>
      </c>
      <c r="D3" s="2" t="s">
        <v>8</v>
      </c>
      <c r="E3" s="28" t="s">
        <v>20</v>
      </c>
      <c r="F3" s="4" t="s">
        <v>17</v>
      </c>
      <c r="G3" s="7" t="s">
        <v>9</v>
      </c>
      <c r="H3" s="6" t="s">
        <v>15</v>
      </c>
      <c r="I3" s="32"/>
    </row>
    <row r="4" spans="2:9" ht="17.25" thickTop="1" thickBot="1" x14ac:dyDescent="0.3">
      <c r="B4" s="8">
        <v>500</v>
      </c>
      <c r="C4" s="9">
        <v>94</v>
      </c>
      <c r="D4" s="10">
        <v>564</v>
      </c>
      <c r="E4" s="29">
        <v>16</v>
      </c>
      <c r="F4" s="11">
        <v>16</v>
      </c>
      <c r="G4" s="12">
        <f>IF(D4&lt;116," ",D4-2*13-52)</f>
        <v>486</v>
      </c>
      <c r="H4" s="13">
        <f>IF(B4&lt;1," ",IF(F4=16,B4-22,B4-22))</f>
        <v>478</v>
      </c>
      <c r="I4" s="33">
        <f>IF(E4&lt;1," ",VLOOKUP(E4,'Фиксированные данные'!D2:E4,2,0))</f>
        <v>15</v>
      </c>
    </row>
    <row r="5" spans="2:9" ht="17.25" thickTop="1" thickBot="1" x14ac:dyDescent="0.3">
      <c r="B5" s="8"/>
      <c r="C5" s="9"/>
      <c r="D5" s="10"/>
      <c r="E5" s="29"/>
      <c r="F5" s="11">
        <v>16</v>
      </c>
      <c r="G5" s="12" t="str">
        <f t="shared" ref="G5:G10" si="0">IF(D5&lt;116," ",D5-2*13-52)</f>
        <v xml:space="preserve"> </v>
      </c>
      <c r="H5" s="13" t="str">
        <f t="shared" ref="H5:H10" si="1">IF(B5&lt;1," ",IF(F5=16,B5-22,B5-22))</f>
        <v xml:space="preserve"> </v>
      </c>
      <c r="I5" s="33" t="str">
        <f>IF(E5&lt;1," ",VLOOKUP(E5,'Фиксированные данные'!D3:E5,2,0))</f>
        <v xml:space="preserve"> </v>
      </c>
    </row>
    <row r="6" spans="2:9" ht="17.25" thickTop="1" thickBot="1" x14ac:dyDescent="0.3">
      <c r="B6" s="8"/>
      <c r="C6" s="9"/>
      <c r="D6" s="10"/>
      <c r="E6" s="29"/>
      <c r="F6" s="11">
        <v>16</v>
      </c>
      <c r="G6" s="12" t="str">
        <f t="shared" si="0"/>
        <v xml:space="preserve"> </v>
      </c>
      <c r="H6" s="13" t="str">
        <f t="shared" si="1"/>
        <v xml:space="preserve"> </v>
      </c>
      <c r="I6" s="33" t="str">
        <f>IF(E6&lt;1," ",VLOOKUP(E6,'Фиксированные данные'!D4:E6,2,0))</f>
        <v xml:space="preserve"> </v>
      </c>
    </row>
    <row r="7" spans="2:9" ht="17.25" thickTop="1" thickBot="1" x14ac:dyDescent="0.3">
      <c r="B7" s="8"/>
      <c r="C7" s="9"/>
      <c r="D7" s="10"/>
      <c r="E7" s="29"/>
      <c r="F7" s="11">
        <v>16</v>
      </c>
      <c r="G7" s="12" t="str">
        <f t="shared" si="0"/>
        <v xml:space="preserve"> </v>
      </c>
      <c r="H7" s="13" t="str">
        <f t="shared" si="1"/>
        <v xml:space="preserve"> </v>
      </c>
      <c r="I7" s="33" t="str">
        <f>IF(E7&lt;1," ",VLOOKUP(E7,'Фиксированные данные'!D5:E7,2,0))</f>
        <v xml:space="preserve"> </v>
      </c>
    </row>
    <row r="8" spans="2:9" ht="17.25" thickTop="1" thickBot="1" x14ac:dyDescent="0.3">
      <c r="B8" s="8"/>
      <c r="C8" s="9"/>
      <c r="D8" s="10"/>
      <c r="E8" s="29"/>
      <c r="F8" s="11">
        <v>16</v>
      </c>
      <c r="G8" s="12" t="str">
        <f t="shared" si="0"/>
        <v xml:space="preserve"> </v>
      </c>
      <c r="H8" s="13" t="str">
        <f t="shared" si="1"/>
        <v xml:space="preserve"> </v>
      </c>
      <c r="I8" s="33" t="str">
        <f>IF(E8&lt;1," ",VLOOKUP(E8,'Фиксированные данные'!D6:E8,2,0))</f>
        <v xml:space="preserve"> </v>
      </c>
    </row>
    <row r="9" spans="2:9" ht="17.25" thickTop="1" thickBot="1" x14ac:dyDescent="0.3">
      <c r="B9" s="8"/>
      <c r="C9" s="9"/>
      <c r="D9" s="10"/>
      <c r="E9" s="29"/>
      <c r="F9" s="11">
        <v>16</v>
      </c>
      <c r="G9" s="12" t="str">
        <f t="shared" si="0"/>
        <v xml:space="preserve"> </v>
      </c>
      <c r="H9" s="13" t="str">
        <f t="shared" si="1"/>
        <v xml:space="preserve"> </v>
      </c>
      <c r="I9" s="33" t="str">
        <f>IF(E9&lt;1," ",VLOOKUP(E9,'Фиксированные данные'!D7:E9,2,0))</f>
        <v xml:space="preserve"> </v>
      </c>
    </row>
    <row r="10" spans="2:9" ht="17.25" thickTop="1" thickBot="1" x14ac:dyDescent="0.3">
      <c r="B10" s="8"/>
      <c r="C10" s="9"/>
      <c r="D10" s="10"/>
      <c r="E10" s="29"/>
      <c r="F10" s="11">
        <v>16</v>
      </c>
      <c r="G10" s="12" t="str">
        <f t="shared" si="0"/>
        <v xml:space="preserve"> </v>
      </c>
      <c r="H10" s="13" t="str">
        <f t="shared" si="1"/>
        <v xml:space="preserve"> </v>
      </c>
      <c r="I10" s="33" t="str">
        <f>IF(E10&lt;1," ",VLOOKUP(E10,'Фиксированные данные'!D8:E10,2,0))</f>
        <v xml:space="preserve"> </v>
      </c>
    </row>
    <row r="11" spans="2:9" ht="15.75" thickTop="1" x14ac:dyDescent="0.25">
      <c r="B11" s="17"/>
      <c r="C11" s="18"/>
      <c r="D11" s="18"/>
      <c r="E11" s="18"/>
      <c r="F11" s="18"/>
      <c r="G11" s="18"/>
      <c r="H11" s="18"/>
      <c r="I11" s="19"/>
    </row>
    <row r="12" spans="2:9" x14ac:dyDescent="0.25">
      <c r="B12" s="17"/>
      <c r="C12" s="18"/>
      <c r="D12" s="18"/>
      <c r="E12" s="18"/>
      <c r="F12" s="18"/>
      <c r="G12" s="18"/>
      <c r="H12" s="18"/>
      <c r="I12" s="19"/>
    </row>
    <row r="13" spans="2:9" x14ac:dyDescent="0.25">
      <c r="B13" s="17"/>
      <c r="C13" s="18"/>
      <c r="D13" s="18"/>
      <c r="E13" s="18"/>
      <c r="F13" s="18"/>
      <c r="G13" s="18"/>
      <c r="H13" s="18"/>
      <c r="I13" s="19"/>
    </row>
    <row r="14" spans="2:9" x14ac:dyDescent="0.25">
      <c r="B14" s="17"/>
      <c r="C14" s="18"/>
      <c r="D14" s="18"/>
      <c r="E14" s="18"/>
      <c r="F14" s="18"/>
      <c r="G14" s="18"/>
      <c r="H14" s="18"/>
      <c r="I14" s="19"/>
    </row>
    <row r="15" spans="2:9" x14ac:dyDescent="0.25">
      <c r="B15" s="17"/>
      <c r="C15" s="18"/>
      <c r="D15" s="18"/>
      <c r="E15" s="18"/>
      <c r="F15" s="18"/>
      <c r="G15" s="18"/>
      <c r="H15" s="18"/>
      <c r="I15" s="19"/>
    </row>
    <row r="16" spans="2:9" x14ac:dyDescent="0.25">
      <c r="B16" s="17"/>
      <c r="C16" s="18"/>
      <c r="D16" s="18"/>
      <c r="E16" s="18"/>
      <c r="F16" s="18"/>
      <c r="G16" s="18"/>
      <c r="H16" s="18"/>
      <c r="I16" s="19"/>
    </row>
    <row r="17" spans="2:9" x14ac:dyDescent="0.25">
      <c r="B17" s="17"/>
      <c r="C17" s="18"/>
      <c r="D17" s="18"/>
      <c r="E17" s="18"/>
      <c r="F17" s="18"/>
      <c r="G17" s="18"/>
      <c r="H17" s="18"/>
      <c r="I17" s="19"/>
    </row>
    <row r="18" spans="2:9" x14ac:dyDescent="0.25">
      <c r="B18" s="17"/>
      <c r="C18" s="18"/>
      <c r="D18" s="18"/>
      <c r="E18" s="18"/>
      <c r="F18" s="18"/>
      <c r="G18" s="18"/>
      <c r="H18" s="18"/>
      <c r="I18" s="19"/>
    </row>
    <row r="19" spans="2:9" x14ac:dyDescent="0.25">
      <c r="B19" s="17"/>
      <c r="C19" s="18"/>
      <c r="D19" s="18"/>
      <c r="E19" s="18"/>
      <c r="F19" s="18"/>
      <c r="G19" s="18"/>
      <c r="H19" s="18"/>
      <c r="I19" s="19"/>
    </row>
    <row r="20" spans="2:9" x14ac:dyDescent="0.25">
      <c r="B20" s="17"/>
      <c r="C20" s="18"/>
      <c r="D20" s="18"/>
      <c r="E20" s="18"/>
      <c r="F20" s="18"/>
      <c r="G20" s="18"/>
      <c r="H20" s="18"/>
      <c r="I20" s="19"/>
    </row>
    <row r="21" spans="2:9" x14ac:dyDescent="0.25">
      <c r="B21" s="17"/>
      <c r="C21" s="18"/>
      <c r="D21" s="18"/>
      <c r="E21" s="18"/>
      <c r="F21" s="18"/>
      <c r="G21" s="18"/>
      <c r="H21" s="18"/>
      <c r="I21" s="19"/>
    </row>
    <row r="22" spans="2:9" x14ac:dyDescent="0.25">
      <c r="B22" s="17"/>
      <c r="C22" s="18"/>
      <c r="D22" s="18"/>
      <c r="E22" s="18"/>
      <c r="F22" s="18"/>
      <c r="G22" s="18"/>
      <c r="H22" s="18"/>
      <c r="I22" s="19"/>
    </row>
    <row r="23" spans="2:9" x14ac:dyDescent="0.25">
      <c r="B23" s="17"/>
      <c r="C23" s="18"/>
      <c r="D23" s="18"/>
      <c r="E23" s="18"/>
      <c r="F23" s="18"/>
      <c r="G23" s="18"/>
      <c r="H23" s="18"/>
      <c r="I23" s="19"/>
    </row>
    <row r="24" spans="2:9" x14ac:dyDescent="0.25">
      <c r="B24" s="17"/>
      <c r="C24" s="18"/>
      <c r="D24" s="18"/>
      <c r="E24" s="18"/>
      <c r="F24" s="18"/>
      <c r="G24" s="18"/>
      <c r="H24" s="18"/>
      <c r="I24" s="19"/>
    </row>
    <row r="25" spans="2:9" x14ac:dyDescent="0.25">
      <c r="B25" s="17"/>
      <c r="C25" s="18"/>
      <c r="D25" s="18"/>
      <c r="E25" s="18"/>
      <c r="F25" s="18"/>
      <c r="G25" s="18"/>
      <c r="H25" s="18"/>
      <c r="I25" s="19"/>
    </row>
    <row r="26" spans="2:9" x14ac:dyDescent="0.25">
      <c r="B26" s="17"/>
      <c r="C26" s="18"/>
      <c r="D26" s="18"/>
      <c r="E26" s="18"/>
      <c r="F26" s="18"/>
      <c r="G26" s="18"/>
      <c r="H26" s="18"/>
      <c r="I26" s="19"/>
    </row>
    <row r="27" spans="2:9" x14ac:dyDescent="0.25">
      <c r="B27" s="17"/>
      <c r="C27" s="18"/>
      <c r="D27" s="18"/>
      <c r="E27" s="18"/>
      <c r="F27" s="18"/>
      <c r="G27" s="18"/>
      <c r="H27" s="18"/>
      <c r="I27" s="19"/>
    </row>
    <row r="28" spans="2:9" x14ac:dyDescent="0.25">
      <c r="B28" s="17"/>
      <c r="C28" s="18"/>
      <c r="D28" s="18"/>
      <c r="E28" s="18"/>
      <c r="F28" s="18"/>
      <c r="G28" s="18"/>
      <c r="H28" s="18"/>
      <c r="I28" s="19"/>
    </row>
    <row r="29" spans="2:9" ht="15.75" thickBot="1" x14ac:dyDescent="0.3">
      <c r="B29" s="20"/>
      <c r="C29" s="21"/>
      <c r="D29" s="21"/>
      <c r="E29" s="21"/>
      <c r="F29" s="21"/>
      <c r="G29" s="21"/>
      <c r="H29" s="21"/>
      <c r="I29" s="22"/>
    </row>
    <row r="30" spans="2:9" ht="56.25" customHeight="1" thickTop="1" x14ac:dyDescent="0.25">
      <c r="B30" s="35" t="s">
        <v>25</v>
      </c>
      <c r="C30" s="27"/>
      <c r="D30" s="27"/>
      <c r="E30" s="27"/>
      <c r="F30" s="27"/>
      <c r="G30" s="27"/>
      <c r="H30" s="27"/>
    </row>
  </sheetData>
  <sheetProtection password="EA48" sheet="1" objects="1" scenarios="1" insertRows="0"/>
  <mergeCells count="6">
    <mergeCell ref="I2:I3"/>
    <mergeCell ref="B11:I29"/>
    <mergeCell ref="B1:I1"/>
    <mergeCell ref="B2:F2"/>
    <mergeCell ref="G2:H2"/>
    <mergeCell ref="B30:H30"/>
  </mergeCells>
  <dataValidations xWindow="26" yWindow="237" count="4">
    <dataValidation type="decimal" allowBlank="1" showErrorMessage="1" error="Только число от 164 до 1164" sqref="D4:D10 E5:E10">
      <formula1>164</formula1>
      <formula2>1164</formula2>
    </dataValidation>
    <dataValidation type="list" allowBlank="1" showInputMessage="1" showErrorMessage="1" sqref="F4:F10">
      <formula1>Толщина_ДСтП</formula1>
    </dataValidation>
    <dataValidation type="list" allowBlank="1" showInputMessage="1" showErrorMessage="1" sqref="C4:C10">
      <formula1>Высоты_коннекторов</formula1>
    </dataValidation>
    <dataValidation type="list" allowBlank="1" showInputMessage="1" showErrorMessage="1" sqref="B4:B10">
      <formula1>Номинальные_длинны</formula1>
    </dataValidation>
  </dataValidations>
  <pageMargins left="0.70866141732283472" right="0.70866141732283472" top="0.74803149606299213" bottom="0.74803149606299213" header="0.31496062992125984" footer="0.31496062992125984"/>
  <pageSetup paperSize="9" scale="69" orientation="portrait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xWindow="26" yWindow="237" count="1">
        <x14:dataValidation type="list" allowBlank="1" showInputMessage="1" error="Только число от 164 до 1164" prompt="Значение используется только для выбора вылета направляющей Actro - монтажное расстояние EB.">
          <x14:formula1>
            <xm:f>'Фиксированные данные'!$D$2:$D$4</xm:f>
          </x14:formula1>
          <xm:sqref>E4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workbookViewId="0">
      <selection activeCell="F7" sqref="F7"/>
    </sheetView>
  </sheetViews>
  <sheetFormatPr defaultRowHeight="15" x14ac:dyDescent="0.25"/>
  <sheetData>
    <row r="1" spans="1:5" ht="45" x14ac:dyDescent="0.25">
      <c r="A1" s="1" t="s">
        <v>4</v>
      </c>
      <c r="B1" s="1" t="s">
        <v>5</v>
      </c>
      <c r="C1" s="1" t="s">
        <v>6</v>
      </c>
      <c r="D1" s="1" t="s">
        <v>21</v>
      </c>
      <c r="E1" s="1" t="s">
        <v>22</v>
      </c>
    </row>
    <row r="2" spans="1:5" x14ac:dyDescent="0.25">
      <c r="A2">
        <v>270</v>
      </c>
      <c r="B2">
        <v>78</v>
      </c>
      <c r="C2">
        <v>16</v>
      </c>
      <c r="D2">
        <v>16</v>
      </c>
      <c r="E2">
        <v>15</v>
      </c>
    </row>
    <row r="3" spans="1:5" x14ac:dyDescent="0.25">
      <c r="A3">
        <v>300</v>
      </c>
      <c r="B3">
        <v>94</v>
      </c>
      <c r="C3">
        <v>18</v>
      </c>
      <c r="D3">
        <v>18</v>
      </c>
      <c r="E3">
        <v>13</v>
      </c>
    </row>
    <row r="4" spans="1:5" x14ac:dyDescent="0.25">
      <c r="A4">
        <v>350</v>
      </c>
      <c r="B4">
        <v>126</v>
      </c>
      <c r="D4">
        <v>19</v>
      </c>
      <c r="E4">
        <v>12</v>
      </c>
    </row>
    <row r="5" spans="1:5" x14ac:dyDescent="0.25">
      <c r="A5">
        <v>400</v>
      </c>
      <c r="B5">
        <v>186</v>
      </c>
    </row>
    <row r="6" spans="1:5" x14ac:dyDescent="0.25">
      <c r="A6">
        <v>450</v>
      </c>
      <c r="B6">
        <v>218</v>
      </c>
    </row>
    <row r="7" spans="1:5" x14ac:dyDescent="0.25">
      <c r="A7">
        <v>500</v>
      </c>
      <c r="B7">
        <v>250</v>
      </c>
    </row>
    <row r="8" spans="1:5" x14ac:dyDescent="0.25">
      <c r="A8">
        <v>550</v>
      </c>
      <c r="B8">
        <v>282</v>
      </c>
    </row>
    <row r="9" spans="1:5" x14ac:dyDescent="0.25">
      <c r="A9">
        <v>650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5</vt:i4>
      </vt:variant>
    </vt:vector>
  </HeadingPairs>
  <TitlesOfParts>
    <vt:vector size="8" baseType="lpstr">
      <vt:lpstr>Раскрой ArciTech ДСтП</vt:lpstr>
      <vt:lpstr>Раскрой ArciTech мет. задняя ст</vt:lpstr>
      <vt:lpstr>Фиксированные данные</vt:lpstr>
      <vt:lpstr>Высоты_коннекторов</vt:lpstr>
      <vt:lpstr>Номинальные_длинны</vt:lpstr>
      <vt:lpstr>'Раскрой ArciTech ДСтП'!Область_печати</vt:lpstr>
      <vt:lpstr>'Раскрой ArciTech мет. задняя ст'!Область_печати</vt:lpstr>
      <vt:lpstr>Толщина_ДСтП</vt:lpstr>
    </vt:vector>
  </TitlesOfParts>
  <Company>Home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VD</dc:creator>
  <cp:lastModifiedBy>VD</cp:lastModifiedBy>
  <cp:lastPrinted>2014-07-22T11:36:46Z</cp:lastPrinted>
  <dcterms:created xsi:type="dcterms:W3CDTF">2014-07-22T06:34:41Z</dcterms:created>
  <dcterms:modified xsi:type="dcterms:W3CDTF">2014-07-28T11:05:37Z</dcterms:modified>
</cp:coreProperties>
</file>